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armas_tdc\139\"/>
    </mc:Choice>
  </mc:AlternateContent>
  <workbookProtection workbookPassword="C793" lockStructure="1"/>
  <bookViews>
    <workbookView xWindow="360" yWindow="30" windowWidth="25755" windowHeight="11595" tabRatio="5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18" i="1" l="1"/>
  <c r="A7" i="1"/>
  <c r="I12" i="1" s="1"/>
  <c r="I17" i="1" l="1"/>
  <c r="I16" i="1"/>
  <c r="I18" i="1"/>
  <c r="I14" i="1"/>
  <c r="J12" i="1"/>
  <c r="I7" i="1"/>
  <c r="D11" i="1"/>
  <c r="D12" i="1"/>
  <c r="E12" i="1"/>
  <c r="E14" i="1" s="1"/>
  <c r="C11" i="1"/>
  <c r="C12" i="1"/>
  <c r="C14" i="1" s="1"/>
  <c r="F12" i="1"/>
  <c r="E11" i="1"/>
  <c r="G12" i="1"/>
  <c r="H12" i="1"/>
  <c r="F14" i="1" l="1"/>
  <c r="F16" i="1"/>
  <c r="F17" i="1"/>
  <c r="F18" i="1"/>
  <c r="D19" i="1"/>
  <c r="D14" i="1"/>
  <c r="D18" i="1"/>
  <c r="D16" i="1"/>
  <c r="D17" i="1"/>
  <c r="C17" i="1"/>
  <c r="C18" i="1"/>
  <c r="C19" i="1"/>
  <c r="C16" i="1"/>
  <c r="J16" i="1"/>
  <c r="J14" i="1"/>
  <c r="J17" i="1"/>
  <c r="H14" i="1"/>
  <c r="H17" i="1"/>
  <c r="H18" i="1"/>
  <c r="H16" i="1"/>
  <c r="G16" i="1"/>
  <c r="G17" i="1"/>
  <c r="G14" i="1"/>
  <c r="G18" i="1"/>
  <c r="E19" i="1"/>
  <c r="E16" i="1"/>
  <c r="E18" i="1"/>
  <c r="E17" i="1"/>
</calcChain>
</file>

<file path=xl/sharedStrings.xml><?xml version="1.0" encoding="utf-8"?>
<sst xmlns="http://schemas.openxmlformats.org/spreadsheetml/2006/main" count="40" uniqueCount="40">
  <si>
    <t>暴力搜索</t>
  </si>
  <si>
    <t>主要推一个词，增加2-3个副推词</t>
  </si>
  <si>
    <t>上首页销量</t>
  </si>
  <si>
    <t>输入客单价</t>
  </si>
  <si>
    <t>输入上首页所需产值</t>
  </si>
  <si>
    <t>日均销量</t>
  </si>
  <si>
    <t>因为自动计算的公式，因此实际数据与表格有差异，小差异不影响效果，忽略即可</t>
  </si>
  <si>
    <t>可以通过一单多拍实现高产值</t>
  </si>
  <si>
    <t>大量收货</t>
  </si>
  <si>
    <t>注意事项</t>
  </si>
  <si>
    <t>天数</t>
  </si>
  <si>
    <t>第一天</t>
  </si>
  <si>
    <t>第二天</t>
  </si>
  <si>
    <t>第三天</t>
  </si>
  <si>
    <t>第四天</t>
  </si>
  <si>
    <t>第五天</t>
  </si>
  <si>
    <t>第六天</t>
  </si>
  <si>
    <t>第七天</t>
  </si>
  <si>
    <t>第八天</t>
  </si>
  <si>
    <t>第九天</t>
  </si>
  <si>
    <t>1.进店关键词建议三个</t>
  </si>
  <si>
    <t>PC订单量</t>
  </si>
  <si>
    <t>2.补加购成交尽量提前几天加购，然后从搜索进入宝贝再次购物车下单</t>
  </si>
  <si>
    <t>无线订单量</t>
  </si>
  <si>
    <t>3.店铺搜索成交可无视转化率不用管他！</t>
  </si>
  <si>
    <t>转化率</t>
  </si>
  <si>
    <t>行业平均左右</t>
  </si>
  <si>
    <t>4.搜索成交无线端可以使用启明玩法，权重起的快！</t>
  </si>
  <si>
    <t>成交金额</t>
  </si>
  <si>
    <t xml:space="preserve">第一天仅补店击，访客，不做销量，（咧如：晚上23点前上架，0点之后算第二天）
</t>
  </si>
  <si>
    <t>5.全店关闭淘宝客.</t>
  </si>
  <si>
    <t>细分渠道</t>
  </si>
  <si>
    <t>搜索.购物车.收藏夹成交配比</t>
  </si>
  <si>
    <t>搜索成交</t>
  </si>
  <si>
    <t>购物车成交</t>
  </si>
  <si>
    <t>收藏夹成交</t>
  </si>
  <si>
    <t>手机端访客</t>
  </si>
  <si>
    <t>公式：订单数/转化率</t>
  </si>
  <si>
    <t>有任何不懂可以联系微信：  huoxing051</t>
    <phoneticPr fontId="12" type="noConversion"/>
  </si>
  <si>
    <t>更多电商工具： https://tool.musicheng.com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</si>
</sst>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_ "/>
    <numFmt numFmtId="179" formatCode="0.00_ "/>
  </numFmts>
  <fonts count="16" x14ac:knownFonts="1">
    <font>
      <sz val="11"/>
      <color theme="1"/>
      <name val="宋体"/>
      <scheme val="minor"/>
    </font>
    <font>
      <b/>
      <sz val="24"/>
      <color theme="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0"/>
      <name val="宋体"/>
      <family val="3"/>
      <charset val="134"/>
      <scheme val="minor"/>
    </font>
    <font>
      <b/>
      <sz val="16"/>
      <color theme="0"/>
      <name val="宋体"/>
      <family val="3"/>
      <charset val="134"/>
      <scheme val="minor"/>
    </font>
    <font>
      <b/>
      <sz val="20"/>
      <color theme="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b/>
      <u/>
      <sz val="14"/>
      <color theme="10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theme="1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5" tint="-0.499984740745262"/>
        <bgColor rgb="FF000000"/>
      </patternFill>
    </fill>
    <fill>
      <patternFill patternType="solid">
        <fgColor theme="1" tint="0.49998474074526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9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/>
    </xf>
    <xf numFmtId="178" fontId="3" fillId="6" borderId="1" xfId="0" applyNumberFormat="1" applyFont="1" applyFill="1" applyBorder="1" applyAlignment="1">
      <alignment horizontal="center" vertical="center"/>
    </xf>
    <xf numFmtId="178" fontId="3" fillId="8" borderId="1" xfId="0" applyNumberFormat="1" applyFont="1" applyFill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6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9" borderId="0" xfId="0" applyFont="1" applyFill="1" applyAlignment="1">
      <alignment horizontal="center" vertical="center" wrapText="1"/>
    </xf>
    <xf numFmtId="178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1" applyFo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22</xdr:row>
      <xdr:rowOff>19050</xdr:rowOff>
    </xdr:from>
    <xdr:to>
      <xdr:col>10</xdr:col>
      <xdr:colOff>570988</xdr:colOff>
      <xdr:row>38</xdr:row>
      <xdr:rowOff>127396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4695825"/>
          <a:ext cx="2914138" cy="2914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ool.musiche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70" zoomScaleNormal="70" workbookViewId="0">
      <selection activeCell="V7" sqref="V7"/>
    </sheetView>
  </sheetViews>
  <sheetFormatPr defaultColWidth="9" defaultRowHeight="13.5" x14ac:dyDescent="0.15"/>
  <cols>
    <col min="1" max="1" width="14.5" customWidth="1"/>
    <col min="2" max="2" width="15.25" customWidth="1"/>
    <col min="3" max="3" width="16.5" customWidth="1"/>
    <col min="4" max="4" width="15.875" customWidth="1"/>
    <col min="5" max="5" width="16.25" customWidth="1"/>
    <col min="6" max="6" width="13.125" customWidth="1"/>
    <col min="7" max="7" width="13" customWidth="1"/>
    <col min="8" max="8" width="15.25" customWidth="1"/>
    <col min="9" max="9" width="14.25" customWidth="1"/>
    <col min="10" max="10" width="16.75" customWidth="1"/>
    <col min="11" max="11" width="14.625" customWidth="1"/>
    <col min="12" max="12" width="16.25" customWidth="1"/>
  </cols>
  <sheetData>
    <row r="1" spans="1:19" ht="17.100000000000001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3"/>
      <c r="N1" s="13"/>
      <c r="O1" s="13"/>
    </row>
    <row r="2" spans="1:19" ht="21.9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3"/>
      <c r="N2" s="13"/>
      <c r="O2" s="13"/>
    </row>
    <row r="3" spans="1:19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3"/>
      <c r="N3" s="13"/>
      <c r="O3" s="13"/>
    </row>
    <row r="4" spans="1:19" x14ac:dyDescent="0.1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</row>
    <row r="5" spans="1:19" ht="39.950000000000003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3"/>
      <c r="N5" s="13"/>
      <c r="O5" s="13"/>
    </row>
    <row r="6" spans="1:19" ht="42" customHeight="1" x14ac:dyDescent="0.15">
      <c r="A6" s="17" t="s">
        <v>2</v>
      </c>
      <c r="B6" s="17"/>
      <c r="C6" s="18" t="s">
        <v>3</v>
      </c>
      <c r="D6" s="18"/>
      <c r="E6" s="18"/>
      <c r="F6" s="18" t="s">
        <v>4</v>
      </c>
      <c r="G6" s="18"/>
      <c r="H6" s="18"/>
      <c r="I6" s="17" t="s">
        <v>5</v>
      </c>
      <c r="J6" s="17"/>
      <c r="K6" s="17"/>
      <c r="L6" s="19" t="s">
        <v>6</v>
      </c>
      <c r="M6" s="19"/>
      <c r="N6" s="19"/>
      <c r="O6" s="19"/>
    </row>
    <row r="7" spans="1:19" ht="36.950000000000003" customHeight="1" x14ac:dyDescent="0.15">
      <c r="A7" s="20">
        <f>F7/C7</f>
        <v>114.94897959183673</v>
      </c>
      <c r="B7" s="20"/>
      <c r="C7" s="18">
        <v>98</v>
      </c>
      <c r="D7" s="18"/>
      <c r="E7" s="18"/>
      <c r="F7" s="18">
        <v>11265</v>
      </c>
      <c r="G7" s="18"/>
      <c r="H7" s="18"/>
      <c r="I7" s="20">
        <f>A7/9</f>
        <v>12.772108843537415</v>
      </c>
      <c r="J7" s="20"/>
      <c r="K7" s="20"/>
      <c r="L7" s="19"/>
      <c r="M7" s="19"/>
      <c r="N7" s="19"/>
      <c r="O7" s="19"/>
      <c r="R7" s="14"/>
      <c r="S7" s="14"/>
    </row>
    <row r="8" spans="1:19" ht="39.950000000000003" customHeight="1" x14ac:dyDescent="0.1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2"/>
      <c r="L8" s="19"/>
      <c r="M8" s="19"/>
      <c r="N8" s="19"/>
      <c r="O8" s="19"/>
    </row>
    <row r="9" spans="1:19" ht="39" customHeight="1" x14ac:dyDescent="0.15">
      <c r="A9" s="1"/>
      <c r="B9" s="1"/>
      <c r="C9" s="1"/>
      <c r="D9" s="1"/>
      <c r="E9" s="1"/>
      <c r="F9" s="2"/>
      <c r="G9" s="23" t="s">
        <v>8</v>
      </c>
      <c r="H9" s="23"/>
      <c r="I9" s="23"/>
      <c r="J9" s="1"/>
      <c r="K9" s="24" t="s">
        <v>9</v>
      </c>
      <c r="L9" s="24"/>
      <c r="M9" s="24"/>
      <c r="N9" s="24"/>
      <c r="O9" s="24"/>
    </row>
    <row r="10" spans="1:19" ht="39" customHeight="1" x14ac:dyDescent="0.1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 t="s">
        <v>15</v>
      </c>
      <c r="G10" s="3" t="s">
        <v>16</v>
      </c>
      <c r="H10" s="3" t="s">
        <v>17</v>
      </c>
      <c r="I10" s="3" t="s">
        <v>18</v>
      </c>
      <c r="J10" s="1" t="s">
        <v>19</v>
      </c>
      <c r="K10" s="25" t="s">
        <v>20</v>
      </c>
      <c r="L10" s="25"/>
      <c r="M10" s="25"/>
      <c r="N10" s="25"/>
      <c r="O10" s="25"/>
    </row>
    <row r="11" spans="1:19" ht="51" customHeight="1" x14ac:dyDescent="0.15">
      <c r="A11" s="1" t="s">
        <v>21</v>
      </c>
      <c r="B11" s="4">
        <v>0</v>
      </c>
      <c r="C11" s="5">
        <f>A7*8%</f>
        <v>9.1959183673469393</v>
      </c>
      <c r="D11" s="5">
        <f>A7*6%</f>
        <v>6.8969387755102041</v>
      </c>
      <c r="E11" s="5">
        <f>A7*4%</f>
        <v>4.5979591836734697</v>
      </c>
      <c r="F11" s="2">
        <v>0</v>
      </c>
      <c r="G11" s="3">
        <v>0</v>
      </c>
      <c r="H11" s="3">
        <v>0</v>
      </c>
      <c r="I11" s="3">
        <v>0</v>
      </c>
      <c r="J11" s="1">
        <v>0</v>
      </c>
      <c r="K11" s="26" t="s">
        <v>22</v>
      </c>
      <c r="L11" s="26"/>
      <c r="M11" s="26"/>
      <c r="N11" s="26"/>
      <c r="O11" s="26"/>
    </row>
    <row r="12" spans="1:19" ht="41.1" customHeight="1" x14ac:dyDescent="0.15">
      <c r="A12" s="1" t="s">
        <v>23</v>
      </c>
      <c r="B12" s="1">
        <v>0</v>
      </c>
      <c r="C12" s="5">
        <f>A7*2%</f>
        <v>2.2989795918367348</v>
      </c>
      <c r="D12" s="5">
        <f>A7*6%</f>
        <v>6.8969387755102041</v>
      </c>
      <c r="E12" s="5">
        <f>A7*9%</f>
        <v>10.345408163265306</v>
      </c>
      <c r="F12" s="6">
        <f>A7*1%</f>
        <v>1.1494897959183674</v>
      </c>
      <c r="G12" s="7">
        <f>A7*12%</f>
        <v>13.793877551020408</v>
      </c>
      <c r="H12" s="7">
        <f>A7*14%</f>
        <v>16.092857142857145</v>
      </c>
      <c r="I12" s="7">
        <f>A7*16%</f>
        <v>18.391836734693879</v>
      </c>
      <c r="J12" s="5">
        <f>A7*22%</f>
        <v>25.288775510204083</v>
      </c>
      <c r="K12" s="25" t="s">
        <v>24</v>
      </c>
      <c r="L12" s="25"/>
      <c r="M12" s="25"/>
      <c r="N12" s="25"/>
      <c r="O12" s="25"/>
    </row>
    <row r="13" spans="1:19" ht="41.1" customHeight="1" x14ac:dyDescent="0.15">
      <c r="A13" s="1" t="s">
        <v>25</v>
      </c>
      <c r="B13" s="1"/>
      <c r="C13" s="8">
        <v>0.4</v>
      </c>
      <c r="D13" s="8">
        <v>0.4</v>
      </c>
      <c r="E13" s="8">
        <v>0.08</v>
      </c>
      <c r="F13" s="27" t="s">
        <v>26</v>
      </c>
      <c r="G13" s="27"/>
      <c r="H13" s="27"/>
      <c r="I13" s="27"/>
      <c r="J13" s="27"/>
      <c r="K13" s="25" t="s">
        <v>27</v>
      </c>
      <c r="L13" s="25"/>
      <c r="M13" s="25"/>
      <c r="N13" s="25"/>
      <c r="O13" s="25"/>
    </row>
    <row r="14" spans="1:19" ht="44.1" customHeight="1" x14ac:dyDescent="0.15">
      <c r="A14" s="1" t="s">
        <v>28</v>
      </c>
      <c r="B14" s="28" t="s">
        <v>29</v>
      </c>
      <c r="C14" s="9">
        <f>(C12+C11)*C7</f>
        <v>1126.5</v>
      </c>
      <c r="D14" s="9">
        <f>(D12+D11)*C7</f>
        <v>1351.8</v>
      </c>
      <c r="E14" s="9">
        <f>(E12+E11)*C7</f>
        <v>1464.45</v>
      </c>
      <c r="F14" s="10">
        <f>(F12+F11)*C7</f>
        <v>112.65</v>
      </c>
      <c r="G14" s="9">
        <f>(G12+G11)*C7</f>
        <v>1351.8</v>
      </c>
      <c r="H14" s="9">
        <f>(H12+H11)*C7</f>
        <v>1577.1000000000001</v>
      </c>
      <c r="I14" s="9">
        <f>(I12+I11)*C7</f>
        <v>1802.4</v>
      </c>
      <c r="J14" s="9">
        <f>(J12+J11)*C7</f>
        <v>2478.3000000000002</v>
      </c>
      <c r="K14" s="25" t="s">
        <v>30</v>
      </c>
      <c r="L14" s="25"/>
      <c r="M14" s="25"/>
      <c r="N14" s="25"/>
      <c r="O14" s="25"/>
    </row>
    <row r="15" spans="1:19" ht="39" customHeight="1" x14ac:dyDescent="0.15">
      <c r="A15" s="11" t="s">
        <v>31</v>
      </c>
      <c r="B15" s="29"/>
      <c r="C15" s="30" t="s">
        <v>32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9" ht="36" customHeight="1" x14ac:dyDescent="0.15">
      <c r="A16" s="1" t="s">
        <v>33</v>
      </c>
      <c r="B16" s="29"/>
      <c r="C16" s="12">
        <f t="shared" ref="C16:J16" si="0">(C11+C12)*50%</f>
        <v>5.7474489795918373</v>
      </c>
      <c r="D16" s="12">
        <f t="shared" si="0"/>
        <v>6.8969387755102041</v>
      </c>
      <c r="E16" s="12">
        <f t="shared" si="0"/>
        <v>7.4716836734693874</v>
      </c>
      <c r="F16" s="12">
        <f t="shared" si="0"/>
        <v>0.57474489795918371</v>
      </c>
      <c r="G16" s="12">
        <f t="shared" si="0"/>
        <v>6.8969387755102041</v>
      </c>
      <c r="H16" s="12">
        <f t="shared" si="0"/>
        <v>8.0464285714285726</v>
      </c>
      <c r="I16" s="12">
        <f t="shared" si="0"/>
        <v>9.1959183673469393</v>
      </c>
      <c r="J16" s="12">
        <f t="shared" si="0"/>
        <v>12.644387755102041</v>
      </c>
      <c r="K16" s="13"/>
      <c r="L16" s="13"/>
      <c r="M16" s="13"/>
      <c r="N16" s="13"/>
      <c r="O16" s="13"/>
    </row>
    <row r="17" spans="1:15" ht="42" customHeight="1" x14ac:dyDescent="0.15">
      <c r="A17" s="1" t="s">
        <v>34</v>
      </c>
      <c r="B17" s="13"/>
      <c r="C17" s="12">
        <f t="shared" ref="C17:J17" si="1">(C11+C12)*30%</f>
        <v>3.4484693877551025</v>
      </c>
      <c r="D17" s="12">
        <f t="shared" si="1"/>
        <v>4.1381632653061224</v>
      </c>
      <c r="E17" s="12">
        <f t="shared" si="1"/>
        <v>4.4830102040816326</v>
      </c>
      <c r="F17" s="12">
        <f t="shared" si="1"/>
        <v>0.3448469387755102</v>
      </c>
      <c r="G17" s="12">
        <f t="shared" si="1"/>
        <v>4.1381632653061224</v>
      </c>
      <c r="H17" s="12">
        <f t="shared" si="1"/>
        <v>4.8278571428571437</v>
      </c>
      <c r="I17" s="12">
        <f t="shared" si="1"/>
        <v>5.5175510204081633</v>
      </c>
      <c r="J17" s="12">
        <f t="shared" si="1"/>
        <v>7.5866326530612245</v>
      </c>
      <c r="K17" s="13"/>
      <c r="L17" s="13"/>
      <c r="M17" s="13"/>
      <c r="N17" s="13"/>
      <c r="O17" s="13"/>
    </row>
    <row r="18" spans="1:15" ht="41.1" customHeight="1" x14ac:dyDescent="0.15">
      <c r="A18" s="1" t="s">
        <v>35</v>
      </c>
      <c r="B18" s="13"/>
      <c r="C18" s="12">
        <f t="shared" ref="C18:J18" si="2">(C11+C12)*20%</f>
        <v>2.2989795918367348</v>
      </c>
      <c r="D18" s="12">
        <f t="shared" si="2"/>
        <v>2.7587755102040816</v>
      </c>
      <c r="E18" s="12">
        <f t="shared" si="2"/>
        <v>2.9886734693877552</v>
      </c>
      <c r="F18" s="12">
        <f t="shared" si="2"/>
        <v>0.22989795918367351</v>
      </c>
      <c r="G18" s="12">
        <f t="shared" si="2"/>
        <v>2.7587755102040816</v>
      </c>
      <c r="H18" s="12">
        <f t="shared" si="2"/>
        <v>3.2185714285714293</v>
      </c>
      <c r="I18" s="12">
        <f t="shared" si="2"/>
        <v>3.6783673469387761</v>
      </c>
      <c r="J18" s="12">
        <f>(J11+J12)*20%</f>
        <v>5.0577551020408169</v>
      </c>
      <c r="K18" s="13"/>
      <c r="L18" s="13"/>
      <c r="M18" s="13"/>
      <c r="N18" s="13"/>
      <c r="O18" s="13"/>
    </row>
    <row r="19" spans="1:15" ht="36" customHeight="1" x14ac:dyDescent="0.15">
      <c r="A19" s="1" t="s">
        <v>36</v>
      </c>
      <c r="B19" s="13"/>
      <c r="C19" s="12">
        <f>(C11+C12)/40%</f>
        <v>28.737244897959187</v>
      </c>
      <c r="D19" s="12">
        <f>(D12+D11)/40%</f>
        <v>34.484693877551017</v>
      </c>
      <c r="E19" s="12">
        <f>(E11+E12)/8%</f>
        <v>186.79209183673467</v>
      </c>
      <c r="F19" s="31" t="s">
        <v>37</v>
      </c>
      <c r="G19" s="31"/>
      <c r="H19" s="31"/>
      <c r="I19" s="31"/>
      <c r="J19" s="31"/>
      <c r="K19" s="31"/>
      <c r="L19" s="31"/>
      <c r="M19" s="31"/>
      <c r="N19" s="31"/>
      <c r="O19" s="31"/>
    </row>
    <row r="23" spans="1:15" ht="13.5" customHeight="1" x14ac:dyDescent="0.15">
      <c r="C23" s="32"/>
      <c r="D23" s="32"/>
      <c r="E23" s="32"/>
      <c r="F23" s="32"/>
    </row>
    <row r="24" spans="1:15" ht="13.5" customHeight="1" x14ac:dyDescent="0.15">
      <c r="C24" s="33" t="s">
        <v>38</v>
      </c>
      <c r="D24" s="32"/>
      <c r="E24" s="32"/>
      <c r="F24" s="32"/>
    </row>
    <row r="25" spans="1:15" ht="18.75" x14ac:dyDescent="0.15">
      <c r="C25" s="34" t="s">
        <v>39</v>
      </c>
      <c r="D25" s="32"/>
      <c r="E25" s="32"/>
      <c r="F25" s="32"/>
    </row>
    <row r="26" spans="1:15" ht="13.5" customHeight="1" x14ac:dyDescent="0.15">
      <c r="C26" s="32"/>
      <c r="D26" s="32"/>
      <c r="E26" s="32"/>
      <c r="F26" s="32"/>
    </row>
    <row r="27" spans="1:15" ht="13.5" customHeight="1" x14ac:dyDescent="0.15"/>
    <row r="28" spans="1:15" ht="13.5" customHeight="1" x14ac:dyDescent="0.15"/>
  </sheetData>
  <protectedRanges>
    <protectedRange sqref="A6:O19" name="范围1"/>
  </protectedRanges>
  <mergeCells count="26">
    <mergeCell ref="F19:O19"/>
    <mergeCell ref="F13:J13"/>
    <mergeCell ref="K13:O13"/>
    <mergeCell ref="B14:B16"/>
    <mergeCell ref="K14:O14"/>
    <mergeCell ref="C15:O15"/>
    <mergeCell ref="G9:I9"/>
    <mergeCell ref="K9:O9"/>
    <mergeCell ref="K10:O10"/>
    <mergeCell ref="K11:O11"/>
    <mergeCell ref="K12:O12"/>
    <mergeCell ref="A6:B6"/>
    <mergeCell ref="C6:E6"/>
    <mergeCell ref="F6:H6"/>
    <mergeCell ref="I6:K6"/>
    <mergeCell ref="L6:O8"/>
    <mergeCell ref="A7:B7"/>
    <mergeCell ref="C7:E7"/>
    <mergeCell ref="F7:H7"/>
    <mergeCell ref="I7:K7"/>
    <mergeCell ref="A8:K8"/>
    <mergeCell ref="A1:L3"/>
    <mergeCell ref="A4:C5"/>
    <mergeCell ref="D4:F5"/>
    <mergeCell ref="G4:I5"/>
    <mergeCell ref="J4:L5"/>
  </mergeCells>
  <phoneticPr fontId="1" type="noConversion"/>
  <hyperlinks>
    <hyperlink ref="C25" r:id="rId1" display="https://tool.musicheng.com"/>
  </hyperlinks>
  <pageMargins left="0.75" right="0.75" top="1" bottom="1" header="0.51" footer="0.51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jhuser</cp:lastModifiedBy>
  <cp:revision>3</cp:revision>
  <dcterms:modified xsi:type="dcterms:W3CDTF">2022-05-26T07:29:47Z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